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CO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H51" i="1"/>
  <c r="F51" i="1"/>
  <c r="E51" i="1"/>
  <c r="D51" i="1"/>
  <c r="F46" i="1"/>
  <c r="K46" i="1" s="1"/>
  <c r="E45" i="1"/>
  <c r="F45" i="1" s="1"/>
  <c r="K45" i="1" s="1"/>
  <c r="D45" i="1"/>
  <c r="K44" i="1"/>
  <c r="F44" i="1"/>
  <c r="J43" i="1"/>
  <c r="I43" i="1"/>
  <c r="H43" i="1"/>
  <c r="G43" i="1"/>
  <c r="E43" i="1"/>
  <c r="D43" i="1"/>
  <c r="F43" i="1" s="1"/>
  <c r="K43" i="1" s="1"/>
  <c r="F42" i="1"/>
  <c r="K42" i="1" s="1"/>
  <c r="F41" i="1"/>
  <c r="K41" i="1" s="1"/>
  <c r="K40" i="1"/>
  <c r="F40" i="1"/>
  <c r="K39" i="1"/>
  <c r="F39" i="1"/>
  <c r="F38" i="1"/>
  <c r="K38" i="1" s="1"/>
  <c r="F37" i="1"/>
  <c r="F36" i="1" s="1"/>
  <c r="J36" i="1"/>
  <c r="I36" i="1"/>
  <c r="H36" i="1"/>
  <c r="G36" i="1"/>
  <c r="E36" i="1"/>
  <c r="D36" i="1"/>
  <c r="K35" i="1"/>
  <c r="F35" i="1"/>
  <c r="J34" i="1"/>
  <c r="I34" i="1"/>
  <c r="H34" i="1"/>
  <c r="G34" i="1"/>
  <c r="E34" i="1"/>
  <c r="F34" i="1" s="1"/>
  <c r="K34" i="1" s="1"/>
  <c r="D34" i="1"/>
  <c r="K33" i="1"/>
  <c r="F33" i="1"/>
  <c r="F32" i="1"/>
  <c r="K32" i="1" s="1"/>
  <c r="F31" i="1"/>
  <c r="K31" i="1" s="1"/>
  <c r="K30" i="1"/>
  <c r="F30" i="1"/>
  <c r="K29" i="1"/>
  <c r="F29" i="1"/>
  <c r="F28" i="1"/>
  <c r="K28" i="1" s="1"/>
  <c r="F27" i="1"/>
  <c r="K27" i="1" s="1"/>
  <c r="K26" i="1"/>
  <c r="F26" i="1"/>
  <c r="K25" i="1"/>
  <c r="F25" i="1"/>
  <c r="J24" i="1"/>
  <c r="I24" i="1"/>
  <c r="H24" i="1"/>
  <c r="G24" i="1"/>
  <c r="E24" i="1"/>
  <c r="D24" i="1"/>
  <c r="F24" i="1" s="1"/>
  <c r="K24" i="1" s="1"/>
  <c r="F23" i="1"/>
  <c r="K23" i="1" s="1"/>
  <c r="F22" i="1"/>
  <c r="K22" i="1" s="1"/>
  <c r="K21" i="1"/>
  <c r="F21" i="1"/>
  <c r="K20" i="1"/>
  <c r="F20" i="1"/>
  <c r="F19" i="1"/>
  <c r="K19" i="1" s="1"/>
  <c r="F18" i="1"/>
  <c r="K18" i="1" s="1"/>
  <c r="K17" i="1"/>
  <c r="F17" i="1"/>
  <c r="J16" i="1"/>
  <c r="I16" i="1"/>
  <c r="H16" i="1"/>
  <c r="G16" i="1"/>
  <c r="E16" i="1"/>
  <c r="F16" i="1" s="1"/>
  <c r="K16" i="1" s="1"/>
  <c r="D16" i="1"/>
  <c r="K15" i="1"/>
  <c r="F15" i="1"/>
  <c r="F14" i="1"/>
  <c r="K14" i="1" s="1"/>
  <c r="F13" i="1"/>
  <c r="K13" i="1" s="1"/>
  <c r="K12" i="1"/>
  <c r="F12" i="1"/>
  <c r="K11" i="1"/>
  <c r="K10" i="1" s="1"/>
  <c r="F11" i="1"/>
  <c r="F10" i="1" s="1"/>
  <c r="F47" i="1" s="1"/>
  <c r="J10" i="1"/>
  <c r="J47" i="1" s="1"/>
  <c r="I10" i="1"/>
  <c r="I47" i="1" s="1"/>
  <c r="H10" i="1"/>
  <c r="H47" i="1" s="1"/>
  <c r="G10" i="1"/>
  <c r="G47" i="1" s="1"/>
  <c r="E10" i="1"/>
  <c r="E47" i="1" s="1"/>
  <c r="D10" i="1"/>
  <c r="D47" i="1" s="1"/>
  <c r="K37" i="1" l="1"/>
  <c r="K36" i="1" s="1"/>
  <c r="K47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<sst xmlns="http://schemas.openxmlformats.org/spreadsheetml/2006/main" count="56" uniqueCount="56">
  <si>
    <t>ESTADO ANALÍTICO DEL EJERCICIO DEL PRESUPUESTO DE EGRESOS</t>
  </si>
  <si>
    <t>CLASIFICACIÓN POR OBJETO DEL GASTO (CAPÍTULO Y CONCEPTO)</t>
  </si>
  <si>
    <t>Del 1 de Enero al 30 de Junio de 2018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</si>
  <si>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</si>
  <si>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</si>
  <si>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</si>
  <si>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</si>
  <si>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</si>
  <si>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</si>
  <si>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</si>
  <si>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</si>
  <si>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</si>
  <si>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</si>
  <si>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</si>
  <si>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</si>
  <si>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</si>
  <si>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</si>
  <si>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</si>
  <si>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</si>
  <si>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</si>
  <si>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</si>
  <si>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</si>
  <si>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</si>
  <si>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</si>
  <si>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</si>
  <si>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</si>
  <si>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</si>
  <si>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</si>
  <si>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</si>
  <si>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</si>
  <si>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</si>
  <si>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</si>
  <si>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</si>
  <si>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</si>
  <si>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</si>
  <si>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</si>
  <si>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</si>
  <si>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</si>
  <si>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</si>
  <si>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</si>
  <si>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</si>
  <si>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</si>
  <si>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</si>
  <si>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</si>
  <si>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</si>
  <si>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</si>
  <si>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</si>
  <si>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</si>
  <si>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</si>
  <si>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ACTIVOS INTANGIBLES</t>
  </si>
  <si>
    <t>Inversión Pública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</si>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</sst>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Border="1"/>
    <xf numFmtId="4" fontId="2" fillId="0" borderId="5" xfId="0" applyNumberFormat="1" applyFont="1" applyBorder="1"/>
    <xf numFmtId="4" fontId="2" fillId="0" borderId="0" xfId="0" applyNumberFormat="1" applyFont="1"/>
    <xf numFmtId="0" fontId="6" fillId="2" borderId="3" xfId="0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right" vertical="center" wrapText="1"/>
    </xf>
    <xf numFmtId="0" fontId="5" fillId="0" borderId="0" xfId="0" applyFont="1"/>
    <xf numFmtId="4" fontId="5" fillId="0" borderId="5" xfId="0" applyNumberFormat="1" applyFont="1" applyBorder="1"/>
    <xf numFmtId="43" fontId="2" fillId="0" borderId="5" xfId="1" applyFont="1" applyBorder="1"/>
    <xf numFmtId="0" fontId="2" fillId="0" borderId="5" xfId="0" applyFont="1" applyBorder="1"/>
    <xf numFmtId="0" fontId="5" fillId="0" borderId="3" xfId="0" applyFont="1" applyBorder="1"/>
    <xf numFmtId="4" fontId="0" fillId="0" borderId="0" xfId="0" applyNumberFormat="1"/>
    <xf numFmtId="0" fontId="6" fillId="2" borderId="0" xfId="0" applyFont="1" applyFill="1" applyBorder="1" applyAlignment="1">
      <alignment vertical="center" wrapText="1"/>
    </xf>
    <xf numFmtId="4" fontId="2" fillId="0" borderId="6" xfId="0" applyNumberFormat="1" applyFont="1" applyBorder="1"/>
    <xf numFmtId="0" fontId="5" fillId="2" borderId="0" xfId="0" applyFont="1" applyFill="1"/>
    <xf numFmtId="0" fontId="5" fillId="2" borderId="7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43" fontId="5" fillId="2" borderId="2" xfId="1" applyFont="1" applyFill="1" applyBorder="1" applyAlignment="1">
      <alignment vertical="center" wrapText="1"/>
    </xf>
    <xf numFmtId="0" fontId="7" fillId="2" borderId="0" xfId="0" applyFont="1" applyFill="1"/>
    <xf numFmtId="0" fontId="8" fillId="0" borderId="0" xfId="0" applyFont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50</xdr:row>
      <xdr:rowOff>1887</xdr:rowOff>
    </xdr:from>
    <xdr:to>
      <xdr:col>3</xdr:col>
      <xdr:colOff>581180</xdr:colOff>
      <xdr:row>55</xdr:row>
      <xdr:rowOff>1886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495550" y="8241012"/>
          <a:ext cx="237188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8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914395</xdr:colOff>
      <xdr:row>49</xdr:row>
      <xdr:rowOff>133350</xdr:rowOff>
    </xdr:from>
    <xdr:to>
      <xdr:col>8</xdr:col>
      <xdr:colOff>581115</xdr:colOff>
      <xdr:row>54</xdr:row>
      <xdr:rowOff>133349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248520" y="8210550"/>
          <a:ext cx="277187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2do%20Trimestre%202018/Estados%20Fros%20y%20Pptales%202017%20Junio%202018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55"/>
  <sheetViews>
    <sheetView showGridLines="0" tabSelected="1" zoomScale="85" zoomScaleNormal="85" workbookViewId="0">
      <selection activeCell="K61" sqref="K61"/>
    </sheetView>
  </sheetViews>
  <sheetFormatPr baseColWidth="10" defaultRowHeight="12.75" x14ac:dyDescent="0.2"/>
  <cols>
    <col min="1" max="1" width="2.42578125" style="1" customWidth="1"/>
    <col min="2" max="2" width="4.5703125" style="3" customWidth="1"/>
    <col min="3" max="3" width="57.28515625" style="3" customWidth="1"/>
    <col min="4" max="4" width="14" style="3" bestFit="1" customWidth="1"/>
    <col min="5" max="5" width="16.7109375" style="3" customWidth="1"/>
    <col min="6" max="6" width="16.85546875" style="3" customWidth="1"/>
    <col min="7" max="7" width="15.140625" style="3" customWidth="1"/>
    <col min="8" max="9" width="14.5703125" style="3" customWidth="1"/>
    <col min="10" max="10" width="16.140625" style="3" customWidth="1"/>
    <col min="11" max="11" width="16.7109375" style="3" customWidth="1"/>
    <col min="12" max="12" width="9.5703125" style="1" customWidth="1"/>
    <col min="13" max="16384" width="11.42578125" style="3"/>
  </cols>
  <sheetData>
    <row r="1" spans="2:11" ht="14.2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ht="14.2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1" ht="14.2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6.75" customHeight="1" x14ac:dyDescent="0.2"/>
    <row r="5" spans="2:11" s="1" customFormat="1" ht="18" customHeigh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1" s="1" customFormat="1" ht="6.75" customHeight="1" x14ac:dyDescent="0.2"/>
    <row r="7" spans="2:11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</row>
    <row r="8" spans="2:11" ht="25.5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</row>
    <row r="9" spans="2:11" ht="11.25" customHeigh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</row>
    <row r="10" spans="2:11" x14ac:dyDescent="0.2">
      <c r="B10" s="10" t="s">
        <v>17</v>
      </c>
      <c r="C10" s="11"/>
      <c r="D10" s="12">
        <f>SUM(D11:D14)</f>
        <v>10919148.559999999</v>
      </c>
      <c r="E10" s="12">
        <f t="shared" ref="E10:K10" si="0">SUM(E11:E15)</f>
        <v>21041077.099999998</v>
      </c>
      <c r="F10" s="12">
        <f t="shared" si="0"/>
        <v>31960225.66</v>
      </c>
      <c r="G10" s="12">
        <f t="shared" si="0"/>
        <v>14061471</v>
      </c>
      <c r="H10" s="12">
        <f t="shared" si="0"/>
        <v>14061471</v>
      </c>
      <c r="I10" s="12">
        <f t="shared" si="0"/>
        <v>14061471</v>
      </c>
      <c r="J10" s="12">
        <f t="shared" si="0"/>
        <v>14061471</v>
      </c>
      <c r="K10" s="12">
        <f t="shared" si="0"/>
        <v>17898754.66</v>
      </c>
    </row>
    <row r="11" spans="2:11" x14ac:dyDescent="0.2">
      <c r="B11" s="13"/>
      <c r="C11" s="14" t="s">
        <v>18</v>
      </c>
      <c r="D11" s="15">
        <v>7533039.4299999997</v>
      </c>
      <c r="E11" s="16">
        <v>13738077.68</v>
      </c>
      <c r="F11" s="15">
        <f>+D11+E11</f>
        <v>21271117.109999999</v>
      </c>
      <c r="G11" s="15">
        <v>10246153.68</v>
      </c>
      <c r="H11" s="15">
        <v>10246153.68</v>
      </c>
      <c r="I11" s="15">
        <v>10246153.68</v>
      </c>
      <c r="J11" s="15">
        <v>10246153.68</v>
      </c>
      <c r="K11" s="15">
        <f>F11-H11</f>
        <v>11024963.43</v>
      </c>
    </row>
    <row r="12" spans="2:11" x14ac:dyDescent="0.2">
      <c r="B12" s="13"/>
      <c r="C12" s="14" t="s">
        <v>19</v>
      </c>
      <c r="D12" s="15">
        <v>1330167.1100000001</v>
      </c>
      <c r="E12" s="16">
        <v>2562281.59</v>
      </c>
      <c r="F12" s="15">
        <f>+D12+E12</f>
        <v>3892448.7</v>
      </c>
      <c r="G12" s="15">
        <v>833457.6</v>
      </c>
      <c r="H12" s="15">
        <v>833457.6</v>
      </c>
      <c r="I12" s="15">
        <v>833457.6</v>
      </c>
      <c r="J12" s="15">
        <v>833457.6</v>
      </c>
      <c r="K12" s="15">
        <f>F12-H12</f>
        <v>3058991.1</v>
      </c>
    </row>
    <row r="13" spans="2:11" x14ac:dyDescent="0.2">
      <c r="B13" s="13"/>
      <c r="C13" s="14" t="s">
        <v>20</v>
      </c>
      <c r="D13" s="15">
        <v>1578094.54</v>
      </c>
      <c r="E13" s="16">
        <v>2988776.65</v>
      </c>
      <c r="F13" s="15">
        <f>+D13+E13</f>
        <v>4566871.1899999995</v>
      </c>
      <c r="G13" s="15">
        <v>2215107.04</v>
      </c>
      <c r="H13" s="15">
        <v>2215107.04</v>
      </c>
      <c r="I13" s="15">
        <v>2215107.04</v>
      </c>
      <c r="J13" s="15">
        <v>2215107.04</v>
      </c>
      <c r="K13" s="15">
        <f>F13-H13</f>
        <v>2351764.1499999994</v>
      </c>
    </row>
    <row r="14" spans="2:11" x14ac:dyDescent="0.2">
      <c r="B14" s="17"/>
      <c r="C14" s="14" t="s">
        <v>21</v>
      </c>
      <c r="D14" s="15">
        <v>477847.48</v>
      </c>
      <c r="E14" s="16">
        <v>1151941.18</v>
      </c>
      <c r="F14" s="15">
        <f>+D14+E14</f>
        <v>1629788.66</v>
      </c>
      <c r="G14" s="15">
        <v>766752.68</v>
      </c>
      <c r="H14" s="15">
        <v>766752.68</v>
      </c>
      <c r="I14" s="15">
        <v>766752.68</v>
      </c>
      <c r="J14" s="15">
        <v>766752.68</v>
      </c>
      <c r="K14" s="15">
        <f>F14-H14</f>
        <v>863035.97999999986</v>
      </c>
    </row>
    <row r="15" spans="2:11" x14ac:dyDescent="0.2">
      <c r="B15" s="17"/>
      <c r="C15" s="14" t="s">
        <v>22</v>
      </c>
      <c r="D15" s="15">
        <v>0</v>
      </c>
      <c r="E15" s="16">
        <v>600000</v>
      </c>
      <c r="F15" s="15">
        <f>+D15+E15</f>
        <v>600000</v>
      </c>
      <c r="G15" s="15">
        <v>0</v>
      </c>
      <c r="H15" s="15">
        <v>0</v>
      </c>
      <c r="I15" s="15">
        <v>0</v>
      </c>
      <c r="J15" s="15">
        <v>0</v>
      </c>
      <c r="K15" s="15">
        <f>F15-H15</f>
        <v>600000</v>
      </c>
    </row>
    <row r="16" spans="2:11" x14ac:dyDescent="0.2">
      <c r="B16" s="10" t="s">
        <v>23</v>
      </c>
      <c r="C16" s="11"/>
      <c r="D16" s="18">
        <f>SUM(D17:D23)</f>
        <v>714397.99</v>
      </c>
      <c r="E16" s="18">
        <f>SUM(E17:E23)</f>
        <v>2085797.5</v>
      </c>
      <c r="F16" s="18">
        <f t="shared" ref="F16:F46" si="1">+D16+E16</f>
        <v>2800195.49</v>
      </c>
      <c r="G16" s="18">
        <f>SUM(G17:G23)</f>
        <v>573506.27</v>
      </c>
      <c r="H16" s="18">
        <f>SUM(H17:H23)</f>
        <v>536877.23</v>
      </c>
      <c r="I16" s="18">
        <f>SUM(I17:I23)</f>
        <v>536877.23</v>
      </c>
      <c r="J16" s="18">
        <f>SUM(J17:J23)</f>
        <v>536877.23</v>
      </c>
      <c r="K16" s="18">
        <f>+F16-H16</f>
        <v>2263318.2600000002</v>
      </c>
    </row>
    <row r="17" spans="2:11" x14ac:dyDescent="0.2">
      <c r="B17" s="13"/>
      <c r="C17" s="14" t="s">
        <v>24</v>
      </c>
      <c r="D17" s="15">
        <v>233690.99</v>
      </c>
      <c r="E17" s="16">
        <v>514489.99</v>
      </c>
      <c r="F17" s="15">
        <f t="shared" si="1"/>
        <v>748180.98</v>
      </c>
      <c r="G17" s="15">
        <v>214873.4</v>
      </c>
      <c r="H17" s="15">
        <v>214873.4</v>
      </c>
      <c r="I17" s="15">
        <v>214873.4</v>
      </c>
      <c r="J17" s="15">
        <v>214873.4</v>
      </c>
      <c r="K17" s="15">
        <f t="shared" ref="K17:K23" si="2">F17-H17</f>
        <v>533307.57999999996</v>
      </c>
    </row>
    <row r="18" spans="2:11" x14ac:dyDescent="0.2">
      <c r="B18" s="13"/>
      <c r="C18" s="14" t="s">
        <v>25</v>
      </c>
      <c r="D18" s="15">
        <v>32276.49</v>
      </c>
      <c r="E18" s="16">
        <v>31534.82</v>
      </c>
      <c r="F18" s="15">
        <f t="shared" si="1"/>
        <v>63811.31</v>
      </c>
      <c r="G18" s="15">
        <v>33796.47</v>
      </c>
      <c r="H18" s="15">
        <v>32122.68</v>
      </c>
      <c r="I18" s="15">
        <v>32122.68</v>
      </c>
      <c r="J18" s="15">
        <v>32122.68</v>
      </c>
      <c r="K18" s="15">
        <f t="shared" si="2"/>
        <v>31688.629999999997</v>
      </c>
    </row>
    <row r="19" spans="2:11" x14ac:dyDescent="0.2">
      <c r="B19" s="13"/>
      <c r="C19" s="14" t="s">
        <v>26</v>
      </c>
      <c r="D19" s="15">
        <v>169627.51</v>
      </c>
      <c r="E19" s="16">
        <v>256350</v>
      </c>
      <c r="F19" s="15">
        <f t="shared" si="1"/>
        <v>425977.51</v>
      </c>
      <c r="G19" s="15">
        <v>122168.98</v>
      </c>
      <c r="H19" s="15">
        <v>122168.98</v>
      </c>
      <c r="I19" s="15">
        <v>122168.98</v>
      </c>
      <c r="J19" s="15">
        <v>122168.98</v>
      </c>
      <c r="K19" s="15">
        <f t="shared" si="2"/>
        <v>303808.53000000003</v>
      </c>
    </row>
    <row r="20" spans="2:11" x14ac:dyDescent="0.2">
      <c r="B20" s="17"/>
      <c r="C20" s="14" t="s">
        <v>27</v>
      </c>
      <c r="D20" s="15">
        <v>91803</v>
      </c>
      <c r="E20" s="16">
        <v>119197.01</v>
      </c>
      <c r="F20" s="15">
        <f t="shared" si="1"/>
        <v>211000.01</v>
      </c>
      <c r="G20" s="15">
        <v>38018.620000000003</v>
      </c>
      <c r="H20" s="15">
        <v>3063.37</v>
      </c>
      <c r="I20" s="15">
        <v>3063.37</v>
      </c>
      <c r="J20" s="15">
        <v>3063.37</v>
      </c>
      <c r="K20" s="15">
        <f t="shared" si="2"/>
        <v>207936.64000000001</v>
      </c>
    </row>
    <row r="21" spans="2:11" x14ac:dyDescent="0.2">
      <c r="B21" s="17"/>
      <c r="C21" s="14" t="s">
        <v>28</v>
      </c>
      <c r="D21" s="15">
        <v>93000</v>
      </c>
      <c r="E21" s="16">
        <v>45000</v>
      </c>
      <c r="F21" s="15">
        <f t="shared" si="1"/>
        <v>138000</v>
      </c>
      <c r="G21" s="15">
        <v>99054.37</v>
      </c>
      <c r="H21" s="15">
        <v>99054.37</v>
      </c>
      <c r="I21" s="15">
        <v>99054.37</v>
      </c>
      <c r="J21" s="15">
        <v>99054.37</v>
      </c>
      <c r="K21" s="15">
        <f t="shared" si="2"/>
        <v>38945.630000000005</v>
      </c>
    </row>
    <row r="22" spans="2:11" x14ac:dyDescent="0.2">
      <c r="B22" s="17"/>
      <c r="C22" s="14" t="s">
        <v>29</v>
      </c>
      <c r="D22" s="15">
        <v>50000</v>
      </c>
      <c r="E22" s="16">
        <v>100405.64</v>
      </c>
      <c r="F22" s="15">
        <f t="shared" si="1"/>
        <v>150405.64000000001</v>
      </c>
      <c r="G22" s="15">
        <v>35951.879999999997</v>
      </c>
      <c r="H22" s="15">
        <v>35951.879999999997</v>
      </c>
      <c r="I22" s="15">
        <v>35951.879999999997</v>
      </c>
      <c r="J22" s="15">
        <v>35951.879999999997</v>
      </c>
      <c r="K22" s="15">
        <f t="shared" si="2"/>
        <v>114453.76000000001</v>
      </c>
    </row>
    <row r="23" spans="2:11" x14ac:dyDescent="0.2">
      <c r="B23" s="17"/>
      <c r="C23" s="14" t="s">
        <v>30</v>
      </c>
      <c r="D23" s="15">
        <v>44000</v>
      </c>
      <c r="E23" s="16">
        <v>1018820.04</v>
      </c>
      <c r="F23" s="15">
        <f t="shared" si="1"/>
        <v>1062820.04</v>
      </c>
      <c r="G23" s="15">
        <v>29642.55</v>
      </c>
      <c r="H23" s="15">
        <v>29642.55</v>
      </c>
      <c r="I23" s="15">
        <v>29642.55</v>
      </c>
      <c r="J23" s="15">
        <v>29642.55</v>
      </c>
      <c r="K23" s="15">
        <f t="shared" si="2"/>
        <v>1033177.49</v>
      </c>
    </row>
    <row r="24" spans="2:11" x14ac:dyDescent="0.2">
      <c r="B24" s="10" t="s">
        <v>31</v>
      </c>
      <c r="C24" s="11"/>
      <c r="D24" s="18">
        <f>SUM(D25:D33)</f>
        <v>3831482.9699999997</v>
      </c>
      <c r="E24" s="18">
        <f>SUM(E25:E33)</f>
        <v>3128315.48</v>
      </c>
      <c r="F24" s="18">
        <f t="shared" si="1"/>
        <v>6959798.4499999993</v>
      </c>
      <c r="G24" s="18">
        <f>SUM(G25:G33)</f>
        <v>2494757.8199999998</v>
      </c>
      <c r="H24" s="18">
        <f>SUM(H25:H33)</f>
        <v>2392476.9300000002</v>
      </c>
      <c r="I24" s="18">
        <f>SUM(I25:I33)</f>
        <v>2392476.9300000002</v>
      </c>
      <c r="J24" s="18">
        <f>SUM(J25:J33)</f>
        <v>2357256.9300000002</v>
      </c>
      <c r="K24" s="18">
        <f>+F24-H24</f>
        <v>4567321.5199999996</v>
      </c>
    </row>
    <row r="25" spans="2:11" x14ac:dyDescent="0.2">
      <c r="B25" s="17"/>
      <c r="C25" s="3" t="s">
        <v>32</v>
      </c>
      <c r="D25" s="15">
        <v>479099.98</v>
      </c>
      <c r="E25" s="16">
        <v>567147.15</v>
      </c>
      <c r="F25" s="15">
        <f t="shared" si="1"/>
        <v>1046247.13</v>
      </c>
      <c r="G25" s="15">
        <v>425423.95</v>
      </c>
      <c r="H25" s="15">
        <v>424958.64</v>
      </c>
      <c r="I25" s="15">
        <v>424958.64</v>
      </c>
      <c r="J25" s="15">
        <v>424958.64</v>
      </c>
      <c r="K25" s="15">
        <f t="shared" ref="K25:K35" si="3">F25-H25</f>
        <v>621288.49</v>
      </c>
    </row>
    <row r="26" spans="2:11" x14ac:dyDescent="0.2">
      <c r="B26" s="17"/>
      <c r="C26" s="3" t="s">
        <v>33</v>
      </c>
      <c r="D26" s="15">
        <v>21250</v>
      </c>
      <c r="E26" s="16">
        <v>240393.34</v>
      </c>
      <c r="F26" s="15">
        <f t="shared" si="1"/>
        <v>261643.34</v>
      </c>
      <c r="G26" s="15">
        <v>4976.3999999999996</v>
      </c>
      <c r="H26" s="15">
        <v>4976.3999999999996</v>
      </c>
      <c r="I26" s="15">
        <v>4976.3999999999996</v>
      </c>
      <c r="J26" s="15">
        <v>4976.3999999999996</v>
      </c>
      <c r="K26" s="15">
        <f t="shared" si="3"/>
        <v>256666.94</v>
      </c>
    </row>
    <row r="27" spans="2:11" x14ac:dyDescent="0.2">
      <c r="B27" s="17"/>
      <c r="C27" s="3" t="s">
        <v>34</v>
      </c>
      <c r="D27" s="15">
        <v>503289.7</v>
      </c>
      <c r="E27" s="16">
        <v>398792.07</v>
      </c>
      <c r="F27" s="15">
        <f t="shared" si="1"/>
        <v>902081.77</v>
      </c>
      <c r="G27" s="15">
        <v>378902.9</v>
      </c>
      <c r="H27" s="15">
        <v>378902.9</v>
      </c>
      <c r="I27" s="15">
        <v>378902.9</v>
      </c>
      <c r="J27" s="15">
        <v>378902.9</v>
      </c>
      <c r="K27" s="15">
        <f t="shared" si="3"/>
        <v>523178.87</v>
      </c>
    </row>
    <row r="28" spans="2:11" x14ac:dyDescent="0.2">
      <c r="B28" s="17"/>
      <c r="C28" s="3" t="s">
        <v>35</v>
      </c>
      <c r="D28" s="15">
        <v>219232.12</v>
      </c>
      <c r="E28" s="16">
        <v>106522.61</v>
      </c>
      <c r="F28" s="15">
        <f t="shared" si="1"/>
        <v>325754.73</v>
      </c>
      <c r="G28" s="15">
        <v>113796.86</v>
      </c>
      <c r="H28" s="15">
        <v>113796.85</v>
      </c>
      <c r="I28" s="15">
        <v>113796.85</v>
      </c>
      <c r="J28" s="15">
        <v>113796.85</v>
      </c>
      <c r="K28" s="15">
        <f t="shared" si="3"/>
        <v>211957.87999999998</v>
      </c>
    </row>
    <row r="29" spans="2:11" x14ac:dyDescent="0.2">
      <c r="B29" s="17"/>
      <c r="C29" s="3" t="s">
        <v>36</v>
      </c>
      <c r="D29" s="15">
        <v>841304.55</v>
      </c>
      <c r="E29" s="16">
        <v>1193161.3</v>
      </c>
      <c r="F29" s="15">
        <f t="shared" si="1"/>
        <v>2034465.85</v>
      </c>
      <c r="G29" s="15">
        <v>648167.18999999994</v>
      </c>
      <c r="H29" s="15">
        <v>548996.62</v>
      </c>
      <c r="I29" s="15">
        <v>548996.62</v>
      </c>
      <c r="J29" s="15">
        <v>548996.62</v>
      </c>
      <c r="K29" s="15">
        <f t="shared" si="3"/>
        <v>1485469.23</v>
      </c>
    </row>
    <row r="30" spans="2:11" x14ac:dyDescent="0.2">
      <c r="B30" s="17"/>
      <c r="C30" s="3" t="s">
        <v>37</v>
      </c>
      <c r="D30" s="15">
        <v>116000</v>
      </c>
      <c r="E30" s="3">
        <v>6000</v>
      </c>
      <c r="F30" s="15">
        <f t="shared" si="1"/>
        <v>122000</v>
      </c>
      <c r="G30" s="15">
        <v>35600.400000000001</v>
      </c>
      <c r="H30" s="15">
        <v>35600.400000000001</v>
      </c>
      <c r="I30" s="15">
        <v>35600.400000000001</v>
      </c>
      <c r="J30" s="15">
        <v>35600.400000000001</v>
      </c>
      <c r="K30" s="15">
        <f t="shared" si="3"/>
        <v>86399.6</v>
      </c>
    </row>
    <row r="31" spans="2:11" x14ac:dyDescent="0.2">
      <c r="B31" s="17"/>
      <c r="C31" s="3" t="s">
        <v>38</v>
      </c>
      <c r="D31" s="15">
        <v>373500.73</v>
      </c>
      <c r="E31" s="16">
        <v>287999.99</v>
      </c>
      <c r="F31" s="15">
        <f t="shared" si="1"/>
        <v>661500.72</v>
      </c>
      <c r="G31" s="15">
        <v>337990.27</v>
      </c>
      <c r="H31" s="15">
        <v>337479.27</v>
      </c>
      <c r="I31" s="15">
        <v>337479.27</v>
      </c>
      <c r="J31" s="15">
        <v>337479.27</v>
      </c>
      <c r="K31" s="15">
        <f t="shared" si="3"/>
        <v>324021.44999999995</v>
      </c>
    </row>
    <row r="32" spans="2:11" x14ac:dyDescent="0.2">
      <c r="B32" s="17"/>
      <c r="C32" s="3" t="s">
        <v>39</v>
      </c>
      <c r="D32" s="15">
        <v>324674.17</v>
      </c>
      <c r="E32" s="16">
        <v>143830.49</v>
      </c>
      <c r="F32" s="15">
        <f t="shared" si="1"/>
        <v>468504.66</v>
      </c>
      <c r="G32" s="15">
        <v>193878.93</v>
      </c>
      <c r="H32" s="15">
        <v>193878.93</v>
      </c>
      <c r="I32" s="15">
        <v>193878.93</v>
      </c>
      <c r="J32" s="15">
        <v>193878.93</v>
      </c>
      <c r="K32" s="15">
        <f t="shared" si="3"/>
        <v>274625.73</v>
      </c>
    </row>
    <row r="33" spans="1:12" x14ac:dyDescent="0.2">
      <c r="B33" s="17"/>
      <c r="C33" s="3" t="s">
        <v>40</v>
      </c>
      <c r="D33" s="15">
        <v>953131.72</v>
      </c>
      <c r="E33" s="16">
        <v>184468.53</v>
      </c>
      <c r="F33" s="15">
        <f t="shared" si="1"/>
        <v>1137600.25</v>
      </c>
      <c r="G33" s="15">
        <v>356020.92</v>
      </c>
      <c r="H33" s="15">
        <v>353886.92</v>
      </c>
      <c r="I33" s="15">
        <v>353886.92</v>
      </c>
      <c r="J33" s="15">
        <v>318666.92</v>
      </c>
      <c r="K33" s="15">
        <f t="shared" si="3"/>
        <v>783713.33000000007</v>
      </c>
    </row>
    <row r="34" spans="1:12" x14ac:dyDescent="0.2">
      <c r="B34" s="19" t="s">
        <v>41</v>
      </c>
      <c r="D34" s="20">
        <f>D35</f>
        <v>40000</v>
      </c>
      <c r="E34" s="20">
        <f t="shared" ref="E34:J34" si="4">E35</f>
        <v>133139.48000000001</v>
      </c>
      <c r="F34" s="20">
        <f t="shared" si="1"/>
        <v>173139.48</v>
      </c>
      <c r="G34" s="20">
        <f t="shared" si="4"/>
        <v>131139.48000000001</v>
      </c>
      <c r="H34" s="20">
        <f t="shared" si="4"/>
        <v>131139.48000000001</v>
      </c>
      <c r="I34" s="20">
        <f t="shared" si="4"/>
        <v>131139.48000000001</v>
      </c>
      <c r="J34" s="20">
        <f t="shared" si="4"/>
        <v>131139.48000000001</v>
      </c>
      <c r="K34" s="18">
        <f t="shared" ref="K34:K46" si="5">+F34-H34</f>
        <v>42000</v>
      </c>
    </row>
    <row r="35" spans="1:12" x14ac:dyDescent="0.2">
      <c r="B35" s="17"/>
      <c r="C35" s="3" t="s">
        <v>42</v>
      </c>
      <c r="D35" s="15">
        <v>40000</v>
      </c>
      <c r="E35" s="16">
        <v>133139.48000000001</v>
      </c>
      <c r="F35" s="15">
        <f t="shared" si="1"/>
        <v>173139.48</v>
      </c>
      <c r="G35" s="15">
        <v>131139.48000000001</v>
      </c>
      <c r="H35" s="15">
        <v>131139.48000000001</v>
      </c>
      <c r="I35" s="15">
        <v>131139.48000000001</v>
      </c>
      <c r="J35" s="15">
        <v>131139.48000000001</v>
      </c>
      <c r="K35" s="15">
        <f t="shared" si="3"/>
        <v>42000</v>
      </c>
    </row>
    <row r="36" spans="1:12" x14ac:dyDescent="0.2">
      <c r="B36" s="10" t="s">
        <v>43</v>
      </c>
      <c r="C36" s="11"/>
      <c r="D36" s="18">
        <f>SUM(D37:D41)</f>
        <v>344531.04000000004</v>
      </c>
      <c r="E36" s="18">
        <f>SUM(E37:E42)</f>
        <v>26325434.980000004</v>
      </c>
      <c r="F36" s="18">
        <f t="shared" ref="F36:K36" si="6">SUM(F37:F42)</f>
        <v>26669966.020000003</v>
      </c>
      <c r="G36" s="18">
        <f t="shared" si="6"/>
        <v>7593779.5299999993</v>
      </c>
      <c r="H36" s="18">
        <f t="shared" si="6"/>
        <v>1551670</v>
      </c>
      <c r="I36" s="18">
        <f t="shared" si="6"/>
        <v>1551670</v>
      </c>
      <c r="J36" s="18">
        <f t="shared" si="6"/>
        <v>1551670</v>
      </c>
      <c r="K36" s="18">
        <f t="shared" si="6"/>
        <v>25118296.020000003</v>
      </c>
    </row>
    <row r="37" spans="1:12" x14ac:dyDescent="0.2">
      <c r="B37" s="17"/>
      <c r="C37" s="14" t="s">
        <v>44</v>
      </c>
      <c r="D37" s="15">
        <v>251531.04</v>
      </c>
      <c r="E37" s="16">
        <v>7792637.4800000004</v>
      </c>
      <c r="F37" s="15">
        <f t="shared" si="1"/>
        <v>8044168.5200000005</v>
      </c>
      <c r="G37" s="15">
        <v>2592397.5299999998</v>
      </c>
      <c r="H37" s="15">
        <v>0</v>
      </c>
      <c r="I37" s="15">
        <v>0</v>
      </c>
      <c r="J37" s="15">
        <v>0</v>
      </c>
      <c r="K37" s="15">
        <f t="shared" si="5"/>
        <v>8044168.5200000005</v>
      </c>
    </row>
    <row r="38" spans="1:12" x14ac:dyDescent="0.2">
      <c r="B38" s="17"/>
      <c r="C38" s="14" t="s">
        <v>45</v>
      </c>
      <c r="D38" s="15">
        <v>43000</v>
      </c>
      <c r="E38" s="3">
        <v>1486120</v>
      </c>
      <c r="F38" s="15">
        <f t="shared" si="1"/>
        <v>1529120</v>
      </c>
      <c r="G38" s="15">
        <v>354250</v>
      </c>
      <c r="H38" s="15">
        <v>354250</v>
      </c>
      <c r="I38" s="15">
        <v>354250</v>
      </c>
      <c r="J38" s="15">
        <v>354250</v>
      </c>
      <c r="K38" s="15">
        <f t="shared" si="5"/>
        <v>1174870</v>
      </c>
    </row>
    <row r="39" spans="1:12" x14ac:dyDescent="0.2">
      <c r="B39" s="17"/>
      <c r="C39" s="3" t="s">
        <v>46</v>
      </c>
      <c r="D39" s="15">
        <v>25000</v>
      </c>
      <c r="E39" s="16">
        <v>2769022.51</v>
      </c>
      <c r="F39" s="15">
        <f t="shared" si="1"/>
        <v>2794022.51</v>
      </c>
      <c r="G39" s="15">
        <v>50000</v>
      </c>
      <c r="H39" s="15">
        <v>0</v>
      </c>
      <c r="I39" s="15">
        <v>0</v>
      </c>
      <c r="J39" s="15">
        <v>0</v>
      </c>
      <c r="K39" s="15">
        <f t="shared" si="5"/>
        <v>2794022.51</v>
      </c>
    </row>
    <row r="40" spans="1:12" x14ac:dyDescent="0.2">
      <c r="B40" s="17"/>
      <c r="C40" s="3" t="s">
        <v>47</v>
      </c>
      <c r="D40" s="15">
        <v>0</v>
      </c>
      <c r="E40" s="16">
        <v>5050000</v>
      </c>
      <c r="F40" s="15">
        <f t="shared" si="1"/>
        <v>5050000</v>
      </c>
      <c r="G40" s="15">
        <v>4534116</v>
      </c>
      <c r="H40" s="15">
        <v>1197420</v>
      </c>
      <c r="I40" s="15">
        <v>1197420</v>
      </c>
      <c r="J40" s="15">
        <v>1197420</v>
      </c>
      <c r="K40" s="15">
        <f t="shared" si="5"/>
        <v>3852580</v>
      </c>
    </row>
    <row r="41" spans="1:12" x14ac:dyDescent="0.2">
      <c r="B41" s="17"/>
      <c r="C41" s="3" t="s">
        <v>48</v>
      </c>
      <c r="D41" s="21">
        <v>25000</v>
      </c>
      <c r="E41" s="16">
        <v>8487064.4600000009</v>
      </c>
      <c r="F41" s="22">
        <f t="shared" si="1"/>
        <v>8512064.4600000009</v>
      </c>
      <c r="G41" s="15">
        <v>63016</v>
      </c>
      <c r="H41" s="22">
        <v>0</v>
      </c>
      <c r="I41" s="22">
        <v>0</v>
      </c>
      <c r="J41" s="22">
        <v>0</v>
      </c>
      <c r="K41" s="15">
        <f t="shared" si="5"/>
        <v>8512064.4600000009</v>
      </c>
    </row>
    <row r="42" spans="1:12" x14ac:dyDescent="0.2">
      <c r="B42" s="17"/>
      <c r="C42" s="3" t="s">
        <v>49</v>
      </c>
      <c r="D42" s="21">
        <v>0</v>
      </c>
      <c r="E42" s="16">
        <v>740590.53</v>
      </c>
      <c r="F42" s="22">
        <f t="shared" si="1"/>
        <v>740590.53</v>
      </c>
      <c r="G42" s="15">
        <v>0</v>
      </c>
      <c r="H42" s="22">
        <v>0</v>
      </c>
      <c r="I42" s="22">
        <v>0</v>
      </c>
      <c r="J42" s="22">
        <v>0</v>
      </c>
      <c r="K42" s="15">
        <f t="shared" si="5"/>
        <v>740590.53</v>
      </c>
    </row>
    <row r="43" spans="1:12" x14ac:dyDescent="0.2">
      <c r="B43" s="23" t="s">
        <v>50</v>
      </c>
      <c r="C43" s="14"/>
      <c r="D43" s="15">
        <f>D44</f>
        <v>0</v>
      </c>
      <c r="E43" s="20">
        <f>E44</f>
        <v>69996517.200000003</v>
      </c>
      <c r="F43" s="20">
        <f t="shared" si="1"/>
        <v>69996517.200000003</v>
      </c>
      <c r="G43" s="20">
        <f>G44</f>
        <v>13009858.140000001</v>
      </c>
      <c r="H43" s="20">
        <f>H44</f>
        <v>13009858.140000001</v>
      </c>
      <c r="I43" s="20">
        <f>I44</f>
        <v>13009858.140000001</v>
      </c>
      <c r="J43" s="20">
        <f>J44</f>
        <v>13009858.140000001</v>
      </c>
      <c r="K43" s="20">
        <f t="shared" si="5"/>
        <v>56986659.060000002</v>
      </c>
    </row>
    <row r="44" spans="1:12" ht="15" x14ac:dyDescent="0.25">
      <c r="B44" s="17"/>
      <c r="C44" s="3" t="s">
        <v>51</v>
      </c>
      <c r="D44" s="15">
        <v>0</v>
      </c>
      <c r="E44" s="16">
        <v>69996517.200000003</v>
      </c>
      <c r="F44" s="15">
        <f t="shared" si="1"/>
        <v>69996517.200000003</v>
      </c>
      <c r="G44" s="24">
        <v>13009858.140000001</v>
      </c>
      <c r="H44" s="24">
        <v>13009858.140000001</v>
      </c>
      <c r="I44" s="24">
        <v>13009858.140000001</v>
      </c>
      <c r="J44" s="24">
        <v>13009858.140000001</v>
      </c>
      <c r="K44" s="15">
        <f t="shared" si="5"/>
        <v>56986659.060000002</v>
      </c>
    </row>
    <row r="45" spans="1:12" x14ac:dyDescent="0.2">
      <c r="B45" s="23" t="s">
        <v>52</v>
      </c>
      <c r="C45" s="25"/>
      <c r="D45" s="18">
        <f>D46</f>
        <v>731164.86</v>
      </c>
      <c r="E45" s="18">
        <f>E46</f>
        <v>-696714.86</v>
      </c>
      <c r="F45" s="18">
        <f>D45+E45</f>
        <v>34450</v>
      </c>
      <c r="G45" s="18">
        <v>0</v>
      </c>
      <c r="H45" s="18">
        <v>0</v>
      </c>
      <c r="I45" s="18">
        <v>0</v>
      </c>
      <c r="J45" s="18">
        <v>0</v>
      </c>
      <c r="K45" s="18">
        <f t="shared" si="5"/>
        <v>34450</v>
      </c>
    </row>
    <row r="46" spans="1:12" x14ac:dyDescent="0.2">
      <c r="B46" s="17"/>
      <c r="C46" s="3" t="s">
        <v>53</v>
      </c>
      <c r="D46" s="26">
        <v>731164.86</v>
      </c>
      <c r="E46" s="26">
        <v>-696714.86</v>
      </c>
      <c r="F46" s="15">
        <f t="shared" si="1"/>
        <v>34450</v>
      </c>
      <c r="G46" s="26">
        <v>0</v>
      </c>
      <c r="H46" s="26">
        <v>0</v>
      </c>
      <c r="I46" s="26">
        <v>0</v>
      </c>
      <c r="J46" s="26">
        <v>0</v>
      </c>
      <c r="K46" s="26">
        <f t="shared" si="5"/>
        <v>34450</v>
      </c>
    </row>
    <row r="47" spans="1:12" s="19" customFormat="1" x14ac:dyDescent="0.2">
      <c r="A47" s="27"/>
      <c r="B47" s="28"/>
      <c r="C47" s="29" t="s">
        <v>54</v>
      </c>
      <c r="D47" s="30">
        <f>D10+D16+D24+D36+D45+D34</f>
        <v>16580725.419999998</v>
      </c>
      <c r="E47" s="31">
        <f>E10+E16+E24+E36+E45+E43+E34</f>
        <v>122013566.88000001</v>
      </c>
      <c r="F47" s="30">
        <f t="shared" ref="F47:K47" si="7">F10+F16+F24+F36+F45+F43+F34</f>
        <v>138594292.29999998</v>
      </c>
      <c r="G47" s="30">
        <f t="shared" si="7"/>
        <v>37864512.239999995</v>
      </c>
      <c r="H47" s="30">
        <f t="shared" si="7"/>
        <v>31683492.780000001</v>
      </c>
      <c r="I47" s="30">
        <f t="shared" si="7"/>
        <v>31683492.780000001</v>
      </c>
      <c r="J47" s="30">
        <f t="shared" si="7"/>
        <v>31648272.780000001</v>
      </c>
      <c r="K47" s="31">
        <f t="shared" si="7"/>
        <v>106910799.52000001</v>
      </c>
      <c r="L47" s="27"/>
    </row>
    <row r="49" spans="2:12" x14ac:dyDescent="0.2">
      <c r="B49" s="32" t="s">
        <v>55</v>
      </c>
      <c r="F49" s="33"/>
      <c r="G49" s="33"/>
      <c r="H49" s="33"/>
      <c r="I49" s="33"/>
      <c r="J49" s="33"/>
      <c r="K49" s="33"/>
    </row>
    <row r="51" spans="2:12" x14ac:dyDescent="0.2">
      <c r="D51" s="33" t="str">
        <f>IF(D48=[1]CAdmon!D36," ","ERROR")</f>
        <v xml:space="preserve"> </v>
      </c>
      <c r="E51" s="33" t="str">
        <f>IF(E48=[1]CAdmon!E36," ","ERROR")</f>
        <v xml:space="preserve"> </v>
      </c>
      <c r="F51" s="33" t="str">
        <f>IF(F48=[1]CAdmon!F36," ","ERROR")</f>
        <v xml:space="preserve"> </v>
      </c>
      <c r="G51" s="33"/>
      <c r="H51" s="33" t="str">
        <f>IF(H48=[1]CAdmon!G36," ","ERROR")</f>
        <v xml:space="preserve"> </v>
      </c>
      <c r="I51" s="33"/>
      <c r="J51" s="33" t="str">
        <f>IF(J48=[1]CAdmon!H36," ","ERROR")</f>
        <v xml:space="preserve"> </v>
      </c>
      <c r="K51" s="33" t="str">
        <f>IF(K48=[1]CAdmon!I36," ","ERROR")</f>
        <v xml:space="preserve"> </v>
      </c>
    </row>
    <row r="52" spans="2:12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34"/>
    </row>
    <row r="53" spans="2:12" x14ac:dyDescent="0.2">
      <c r="B53" s="14"/>
      <c r="C53" s="35"/>
      <c r="D53" s="35"/>
      <c r="E53" s="14"/>
      <c r="F53" s="36"/>
      <c r="G53" s="36"/>
      <c r="H53" s="36"/>
      <c r="I53" s="36"/>
      <c r="J53" s="36"/>
      <c r="K53" s="36"/>
      <c r="L53" s="34"/>
    </row>
    <row r="54" spans="2:12" x14ac:dyDescent="0.2">
      <c r="B54" s="14"/>
      <c r="C54" s="37"/>
      <c r="D54" s="37"/>
      <c r="E54" s="14"/>
      <c r="F54" s="36"/>
      <c r="G54" s="36"/>
      <c r="H54" s="36"/>
      <c r="I54" s="36"/>
      <c r="J54" s="36"/>
      <c r="K54" s="36"/>
      <c r="L54" s="34"/>
    </row>
    <row r="55" spans="2:12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34"/>
    </row>
  </sheetData>
  <mergeCells count="14">
    <mergeCell ref="C54:D54"/>
    <mergeCell ref="F54:K54"/>
    <mergeCell ref="B10:C10"/>
    <mergeCell ref="B16:C16"/>
    <mergeCell ref="B24:C24"/>
    <mergeCell ref="B36:C36"/>
    <mergeCell ref="C53:D53"/>
    <mergeCell ref="F53:K53"/>
    <mergeCell ref="B1:K1"/>
    <mergeCell ref="B2:K2"/>
    <mergeCell ref="B3:K3"/>
    <mergeCell ref="B7:C9"/>
    <mergeCell ref="D7:J7"/>
    <mergeCell ref="K7:K8"/>
  </mergeCells>
  <pageMargins left="0.70866141732283472" right="0.70866141732283472" top="0.43307086614173229" bottom="0.74803149606299213" header="0.31496062992125984" footer="0.31496062992125984"/>
  <pageSetup scale="63" fitToHeight="0" orientation="landscape" r:id="rId1"/>
  <headerFooter>
    <oddFooter>&amp;CPágina 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2018-07-06T13:26:58Z</dcterms:created>
  <dcterms:modified xsi:type="dcterms:W3CDTF">2018-07-06T13:27:09Z</dcterms:modified>
</cp:coreProperties>
</file>